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2 - TRIMESTRE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<sst xmlns="http://schemas.openxmlformats.org/spreadsheetml/2006/main" count="50" uniqueCount="34">
  <si>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 xml:space="preserve">Nombre del proceso </t>
  </si>
  <si>
    <t xml:space="preserve">No. De actividades </t>
  </si>
  <si>
    <t>ARCA</t>
  </si>
  <si>
    <t xml:space="preserve">BIENESTAR  ESTUDIANTIL </t>
  </si>
  <si>
    <t>CONTROL INTERNO</t>
  </si>
  <si>
    <t>DIRECCIONAMIENTO ESTRATEGICO</t>
  </si>
  <si>
    <t>EXTENSION Y PROYECCION SOCIAL</t>
  </si>
  <si>
    <t>GESTION DOCUMENTAL</t>
  </si>
  <si>
    <t xml:space="preserve">INVESTIGACION </t>
  </si>
  <si>
    <t>MTIC</t>
  </si>
  <si>
    <t xml:space="preserve">TALENTO HUMANO </t>
  </si>
  <si>
    <t>Porcentajes de ejecucion por actividades (%)</t>
  </si>
  <si>
    <t xml:space="preserve">OBSERVACIONES </t>
  </si>
  <si>
    <t xml:space="preserve">% de avances </t>
  </si>
  <si>
    <t>COMUNICACIÓN, PRENSA Y MERCADEO</t>
  </si>
  <si>
    <t>FORMACION</t>
  </si>
  <si>
    <t xml:space="preserve">INFRAESTRUCTURA Y RECURSOS FISICOS </t>
  </si>
  <si>
    <t>JURIDICA Y CONTRATACION</t>
  </si>
  <si>
    <t>RECURSOS EDUCATIVOS</t>
  </si>
  <si>
    <t>RECURSOS FINANCIEROS</t>
  </si>
  <si>
    <t>TOTAL ACTIVIDADES INSTITUCIONALES</t>
  </si>
  <si>
    <t>GABRIEL FERNANDO GOMEZ CARRILLO.</t>
  </si>
  <si>
    <t>PROFESIONAL ESPECIALIZADO DE PLANEACION.</t>
  </si>
  <si>
    <t>OFICINA DE PLANEACION.</t>
  </si>
  <si>
    <t>SISTEMA DE ALERTA PLAN DE ACCION - SEGUNDO TRIMESTRE 2019</t>
  </si>
  <si>
    <t>AUTOEVALUACION, CALIDAD Y ACRED.</t>
  </si>
  <si>
    <t>TOP 5 de Avance por Proceso.</t>
  </si>
  <si>
    <t>Direccionamiento Estratégico</t>
  </si>
  <si>
    <t>Formación</t>
  </si>
  <si>
    <t>Admisiones, Registro y Control Acádemico</t>
  </si>
  <si>
    <t>Control Interno</t>
  </si>
  <si>
    <t>No reporta PdeA.</t>
  </si>
  <si>
    <t>No reporta evidencia.</t>
  </si>
  <si>
    <t>Comunicación, Prensa y Mercadeo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</si>
</sst>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8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lightGray">
        <bgColor theme="0" tint="-0.0499799996614456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07731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6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1" fontId="0" fillId="0" borderId="10" xfId="53" applyNumberFormat="1" applyFont="1" applyBorder="1" applyAlignment="1">
      <alignment horizontal="right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left"/>
    </xf>
    <xf numFmtId="0" fontId="26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/>
    </xf>
    <xf numFmtId="1" fontId="0" fillId="36" borderId="10" xfId="0" applyNumberForma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1" fontId="0" fillId="39" borderId="10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0" fillId="0" borderId="0" xfId="0" applyAlignment="1">
      <alignment horizontal="center"/>
    </xf>
    <xf numFmtId="1" fontId="0" fillId="37" borderId="1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9" fontId="0" fillId="0" borderId="0" xfId="0" applyNumberFormat="1" applyAlignment="1">
      <alignment/>
    </xf>
    <xf numFmtId="0" fontId="0" fillId="37" borderId="10" xfId="0" applyFill="1" applyBorder="1" applyAlignment="1">
      <alignment horizontal="center"/>
    </xf>
    <xf numFmtId="1" fontId="26" fillId="35" borderId="10" xfId="0" applyNumberFormat="1" applyFont="1" applyFill="1" applyBorder="1" applyAlignment="1">
      <alignment horizontal="center" wrapText="1"/>
    </xf>
    <xf numFmtId="0" fontId="39" fillId="10" borderId="14" xfId="0" applyFont="1" applyFill="1" applyBorder="1" applyAlignment="1">
      <alignment horizontal="center" vertical="center"/>
    </xf>
    <xf numFmtId="0" fontId="39" fillId="10" borderId="13" xfId="0" applyFont="1" applyFill="1" applyBorder="1" applyAlignment="1">
      <alignment horizontal="center" vertical="center"/>
    </xf>
    <xf numFmtId="0" fontId="39" fillId="10" borderId="15" xfId="0" applyFont="1" applyFill="1" applyBorder="1" applyAlignment="1">
      <alignment horizontal="center" vertical="center"/>
    </xf>
    <xf numFmtId="0" fontId="39" fillId="10" borderId="16" xfId="0" applyFont="1" applyFill="1" applyBorder="1" applyAlignment="1">
      <alignment horizontal="center" vertical="center"/>
    </xf>
    <xf numFmtId="0" fontId="39" fillId="10" borderId="11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horizontal="center"/>
    </xf>
    <xf numFmtId="0" fontId="30" fillId="35" borderId="21" xfId="0" applyFont="1" applyFill="1" applyBorder="1" applyAlignment="1">
      <alignment horizontal="center"/>
    </xf>
    <xf numFmtId="0" fontId="30" fillId="35" borderId="22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45925"/>
          <c:w val="0.95625"/>
          <c:h val="0.5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Hoja2!$B$3</c:f>
              <c:strCache>
                <c:ptCount val="1"/>
                <c:pt idx="0">
                  <c:v>Direccionamiento Estratégico</c:v>
                </c:pt>
              </c:strCache>
            </c:strRef>
          </c:tx>
          <c:spPr>
            <a:solidFill>
              <a:srgbClr val="4F81BD">
                <a:alpha val="88000"/>
              </a:srgbClr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4F81BD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Hoja2!$C$3</c:f>
              <c:numCache/>
            </c:numRef>
          </c:val>
          <c:shape val="box"/>
        </c:ser>
        <c:ser>
          <c:idx val="1"/>
          <c:order val="1"/>
          <c:tx>
            <c:strRef>
              <c:f>Hoja2!$B$4</c:f>
              <c:strCache>
                <c:ptCount val="1"/>
                <c:pt idx="0">
                  <c:v>Comunicación, Prensa y Mercadeo</c:v>
                </c:pt>
              </c:strCache>
            </c:strRef>
          </c:tx>
          <c:spPr>
            <a:solidFill>
              <a:srgbClr val="C0504D">
                <a:alpha val="88000"/>
              </a:srgbClr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0504D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Hoja2!$C$4</c:f>
              <c:numCache/>
            </c:numRef>
          </c:val>
          <c:shape val="box"/>
        </c:ser>
        <c:ser>
          <c:idx val="2"/>
          <c:order val="2"/>
          <c:tx>
            <c:strRef>
              <c:f>Hoja2!$B$5</c:f>
              <c:strCache>
                <c:ptCount val="1"/>
                <c:pt idx="0">
                  <c:v>Admisiones, Registro y Control Acádemico</c:v>
                </c:pt>
              </c:strCache>
            </c:strRef>
          </c:tx>
          <c:spPr>
            <a:solidFill>
              <a:srgbClr val="9BBB59">
                <a:alpha val="88000"/>
              </a:srgbClr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BBB59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Hoja2!$C$5</c:f>
              <c:numCache/>
            </c:numRef>
          </c:val>
          <c:shape val="box"/>
        </c:ser>
        <c:ser>
          <c:idx val="3"/>
          <c:order val="3"/>
          <c:tx>
            <c:strRef>
              <c:f>Hoja2!$B$6</c:f>
              <c:strCache>
                <c:ptCount val="1"/>
                <c:pt idx="0">
                  <c:v>Formación</c:v>
                </c:pt>
              </c:strCache>
            </c:strRef>
          </c:tx>
          <c:spPr>
            <a:solidFill>
              <a:srgbClr val="8064A2">
                <a:alpha val="88000"/>
              </a:srgbClr>
            </a:solidFill>
            <a:ln w="12700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64A2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Hoja2!$C$6</c:f>
              <c:numCache/>
            </c:numRef>
          </c:val>
          <c:shape val="box"/>
        </c:ser>
        <c:ser>
          <c:idx val="4"/>
          <c:order val="4"/>
          <c:tx>
            <c:strRef>
              <c:f>Hoja2!$B$7</c:f>
              <c:strCache>
                <c:ptCount val="1"/>
                <c:pt idx="0">
                  <c:v>Control Interno</c:v>
                </c:pt>
              </c:strCache>
            </c:strRef>
          </c:tx>
          <c:spPr>
            <a:solidFill>
              <a:srgbClr val="4BACC6">
                <a:alpha val="88000"/>
              </a:srgbClr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4BACC6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Hoja2!$C$7</c:f>
              <c:numCache/>
            </c:numRef>
          </c:val>
          <c:shape val="box"/>
        </c:ser>
        <c:shape val="box"/>
        <c:axId val="66910022"/>
        <c:axId val="65319287"/>
      </c:bar3DChart>
      <c:catAx>
        <c:axId val="66910022"/>
        <c:scaling>
          <c:orientation val="minMax"/>
        </c:scaling>
        <c:axPos val="b"/>
        <c:delete val="1"/>
        <c:majorTickMark val="none"/>
        <c:minorTickMark val="none"/>
        <c:tickLblPos val="nextTo"/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</c:scaling>
        <c:axPos val="l"/>
        <c:delete val="1"/>
        <c:majorTickMark val="out"/>
        <c:minorTickMark val="none"/>
        <c:tickLblPos val="nextTo"/>
        <c:crossAx val="6691002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3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C4BD97">
            <a:alpha val="27000"/>
          </a:srgbClr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 de Acción 2019 - I Semestre.</a:t>
            </a:r>
          </a:p>
        </c:rich>
      </c:tx>
      <c:layout>
        <c:manualLayout>
          <c:xMode val="factor"/>
          <c:yMode val="factor"/>
          <c:x val="-0.00375"/>
          <c:y val="-0.0117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8"/>
          <c:y val="0.56025"/>
          <c:w val="0.96225"/>
          <c:h val="0.4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Hoja3!$B$4</c:f>
              <c:strCache>
                <c:ptCount val="1"/>
                <c:pt idx="0">
                  <c:v>ARCA</c:v>
                </c:pt>
              </c:strCache>
            </c:strRef>
          </c:tx>
          <c:spPr>
            <a:solidFill>
              <a:srgbClr val="4F81BD">
                <a:alpha val="88000"/>
              </a:srgbClr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4F81BD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Hoja3!$C$4</c:f>
              <c:numCache/>
            </c:numRef>
          </c:val>
          <c:shape val="box"/>
        </c:ser>
        <c:ser>
          <c:idx val="1"/>
          <c:order val="1"/>
          <c:tx>
            <c:strRef>
              <c:f>Hoja3!$B$5</c:f>
              <c:strCache>
                <c:ptCount val="1"/>
                <c:pt idx="0">
                  <c:v>AUTOEVALUACION, CALIDAD Y ACRED.</c:v>
                </c:pt>
              </c:strCache>
            </c:strRef>
          </c:tx>
          <c:spPr>
            <a:solidFill>
              <a:srgbClr val="C0504D">
                <a:alpha val="88000"/>
              </a:srgbClr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0504D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Hoja3!$C$5</c:f>
              <c:numCache/>
            </c:numRef>
          </c:val>
          <c:shape val="box"/>
        </c:ser>
        <c:ser>
          <c:idx val="2"/>
          <c:order val="2"/>
          <c:tx>
            <c:strRef>
              <c:f>Hoja3!$B$6</c:f>
              <c:strCache>
                <c:ptCount val="1"/>
                <c:pt idx="0">
                  <c:v>BIENESTAR  ESTUDIANTIL </c:v>
                </c:pt>
              </c:strCache>
            </c:strRef>
          </c:tx>
          <c:spPr>
            <a:solidFill>
              <a:srgbClr val="9BBB59">
                <a:alpha val="88000"/>
              </a:srgbClr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BBB59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Hoja3!$C$6</c:f>
              <c:numCache/>
            </c:numRef>
          </c:val>
          <c:shape val="box"/>
        </c:ser>
        <c:ser>
          <c:idx val="3"/>
          <c:order val="3"/>
          <c:tx>
            <c:strRef>
              <c:f>Hoja3!$B$7</c:f>
              <c:strCache>
                <c:ptCount val="1"/>
                <c:pt idx="0">
                  <c:v>COMUNICACIÓN, PRENSA Y MERCADEO</c:v>
                </c:pt>
              </c:strCache>
            </c:strRef>
          </c:tx>
          <c:spPr>
            <a:solidFill>
              <a:srgbClr val="8064A2">
                <a:alpha val="88000"/>
              </a:srgbClr>
            </a:solidFill>
            <a:ln w="12700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64A2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Hoja3!$C$7</c:f>
              <c:numCache/>
            </c:numRef>
          </c:val>
          <c:shape val="box"/>
        </c:ser>
        <c:ser>
          <c:idx val="4"/>
          <c:order val="4"/>
          <c:tx>
            <c:strRef>
              <c:f>Hoja3!$B$8</c:f>
              <c:strCache>
                <c:ptCount val="1"/>
                <c:pt idx="0">
                  <c:v>CONTROL INTERNO</c:v>
                </c:pt>
              </c:strCache>
            </c:strRef>
          </c:tx>
          <c:spPr>
            <a:solidFill>
              <a:srgbClr val="4BACC6">
                <a:alpha val="88000"/>
              </a:srgbClr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4BACC6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Hoja3!$C$8</c:f>
              <c:numCache/>
            </c:numRef>
          </c:val>
          <c:shape val="box"/>
        </c:ser>
        <c:ser>
          <c:idx val="5"/>
          <c:order val="5"/>
          <c:tx>
            <c:strRef>
              <c:f>Hoja3!$B$9</c:f>
              <c:strCache>
                <c:ptCount val="1"/>
                <c:pt idx="0">
                  <c:v>DIRECCIONAMIENTO ESTRATEGICO</c:v>
                </c:pt>
              </c:strCache>
            </c:strRef>
          </c:tx>
          <c:spPr>
            <a:solidFill>
              <a:srgbClr val="F79646">
                <a:alpha val="88000"/>
              </a:srgbClr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79646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Hoja3!$C$9</c:f>
              <c:numCache/>
            </c:numRef>
          </c:val>
          <c:shape val="box"/>
        </c:ser>
        <c:ser>
          <c:idx val="6"/>
          <c:order val="6"/>
          <c:tx>
            <c:strRef>
              <c:f>Hoja3!$B$10</c:f>
              <c:strCache>
                <c:ptCount val="1"/>
                <c:pt idx="0">
                  <c:v>EXTENSION Y PROYECCION SOCIAL</c:v>
                </c:pt>
              </c:strCache>
            </c:strRef>
          </c:tx>
          <c:spPr>
            <a:solidFill>
              <a:srgbClr val="2C4D75">
                <a:alpha val="88000"/>
              </a:srgbClr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2C4D75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Hoja3!$C$10</c:f>
              <c:numCache/>
            </c:numRef>
          </c:val>
          <c:shape val="box"/>
        </c:ser>
        <c:ser>
          <c:idx val="7"/>
          <c:order val="7"/>
          <c:tx>
            <c:strRef>
              <c:f>Hoja3!$B$11</c:f>
              <c:strCache>
                <c:ptCount val="1"/>
                <c:pt idx="0">
                  <c:v>FORMACION</c:v>
                </c:pt>
              </c:strCache>
            </c:strRef>
          </c:tx>
          <c:spPr>
            <a:solidFill>
              <a:srgbClr val="772C2A">
                <a:alpha val="88000"/>
              </a:srgbClr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772C2A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Hoja3!$C$11</c:f>
              <c:numCache/>
            </c:numRef>
          </c:val>
          <c:shape val="box"/>
        </c:ser>
        <c:ser>
          <c:idx val="8"/>
          <c:order val="8"/>
          <c:tx>
            <c:strRef>
              <c:f>Hoja3!$B$12</c:f>
              <c:strCache>
                <c:ptCount val="1"/>
                <c:pt idx="0">
                  <c:v>GESTION DOCUMENTAL</c:v>
                </c:pt>
              </c:strCache>
            </c:strRef>
          </c:tx>
          <c:spPr>
            <a:solidFill>
              <a:srgbClr val="5F7530">
                <a:alpha val="88000"/>
              </a:srgbClr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5F7530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Hoja3!$C$12</c:f>
              <c:numCache/>
            </c:numRef>
          </c:val>
          <c:shape val="box"/>
        </c:ser>
        <c:ser>
          <c:idx val="9"/>
          <c:order val="9"/>
          <c:tx>
            <c:strRef>
              <c:f>Hoja3!$B$13</c:f>
              <c:strCache>
                <c:ptCount val="1"/>
                <c:pt idx="0">
                  <c:v>INFRAESTRUCTURA Y RECURSOS FISICOS </c:v>
                </c:pt>
              </c:strCache>
            </c:strRef>
          </c:tx>
          <c:spPr>
            <a:solidFill>
              <a:srgbClr val="4D3B62">
                <a:alpha val="88000"/>
              </a:srgbClr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4D3B62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Hoja3!$C$13</c:f>
              <c:numCache/>
            </c:numRef>
          </c:val>
          <c:shape val="box"/>
        </c:ser>
        <c:ser>
          <c:idx val="10"/>
          <c:order val="10"/>
          <c:tx>
            <c:strRef>
              <c:f>Hoja3!$B$14</c:f>
              <c:strCache>
                <c:ptCount val="1"/>
                <c:pt idx="0">
                  <c:v>INVESTIGACION </c:v>
                </c:pt>
              </c:strCache>
            </c:strRef>
          </c:tx>
          <c:spPr>
            <a:solidFill>
              <a:srgbClr val="276A7C">
                <a:alpha val="88000"/>
              </a:srgbClr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276A7C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Hoja3!$C$14</c:f>
              <c:numCache/>
            </c:numRef>
          </c:val>
          <c:shape val="box"/>
        </c:ser>
        <c:ser>
          <c:idx val="11"/>
          <c:order val="11"/>
          <c:tx>
            <c:strRef>
              <c:f>Hoja3!$B$15</c:f>
              <c:strCache>
                <c:ptCount val="1"/>
                <c:pt idx="0">
                  <c:v>JURIDICA Y CONTRATACION</c:v>
                </c:pt>
              </c:strCache>
            </c:strRef>
          </c:tx>
          <c:spPr>
            <a:solidFill>
              <a:srgbClr val="B65708">
                <a:alpha val="88000"/>
              </a:srgbClr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B65708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Hoja3!$C$15</c:f>
              <c:numCache/>
            </c:numRef>
          </c:val>
          <c:shape val="box"/>
        </c:ser>
        <c:ser>
          <c:idx val="12"/>
          <c:order val="12"/>
          <c:tx>
            <c:strRef>
              <c:f>Hoja3!$B$16</c:f>
              <c:strCache>
                <c:ptCount val="1"/>
                <c:pt idx="0">
                  <c:v>MTIC</c:v>
                </c:pt>
              </c:strCache>
            </c:strRef>
          </c:tx>
          <c:spPr>
            <a:solidFill>
              <a:srgbClr val="729ACA">
                <a:alpha val="88000"/>
              </a:srgbClr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729ACA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Hoja3!$C$16</c:f>
              <c:numCache/>
            </c:numRef>
          </c:val>
          <c:shape val="box"/>
        </c:ser>
        <c:ser>
          <c:idx val="13"/>
          <c:order val="13"/>
          <c:tx>
            <c:strRef>
              <c:f>Hoja3!$B$17</c:f>
              <c:strCache>
                <c:ptCount val="1"/>
                <c:pt idx="0">
                  <c:v>RECURSOS EDUCATIVOS</c:v>
                </c:pt>
              </c:strCache>
            </c:strRef>
          </c:tx>
          <c:spPr>
            <a:solidFill>
              <a:srgbClr val="CD7371">
                <a:alpha val="88000"/>
              </a:srgbClr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D7371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Hoja3!$C$17</c:f>
              <c:numCache/>
            </c:numRef>
          </c:val>
          <c:shape val="box"/>
        </c:ser>
        <c:ser>
          <c:idx val="14"/>
          <c:order val="14"/>
          <c:tx>
            <c:strRef>
              <c:f>Hoja3!$B$18</c:f>
              <c:strCache>
                <c:ptCount val="1"/>
                <c:pt idx="0">
                  <c:v>RECURSOS FINANCIEROS</c:v>
                </c:pt>
              </c:strCache>
            </c:strRef>
          </c:tx>
          <c:spPr>
            <a:solidFill>
              <a:srgbClr val="AFC97A">
                <a:alpha val="88000"/>
              </a:srgbClr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FC97A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Hoja3!$C$18</c:f>
              <c:numCache/>
            </c:numRef>
          </c:val>
          <c:shape val="box"/>
        </c:ser>
        <c:ser>
          <c:idx val="15"/>
          <c:order val="15"/>
          <c:tx>
            <c:strRef>
              <c:f>Hoja3!$B$19</c:f>
              <c:strCache>
                <c:ptCount val="1"/>
                <c:pt idx="0">
                  <c:v>TALENTO HUMANO </c:v>
                </c:pt>
              </c:strCache>
            </c:strRef>
          </c:tx>
          <c:spPr>
            <a:solidFill>
              <a:srgbClr val="9983B5">
                <a:alpha val="88000"/>
              </a:srgbClr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83B5">
                  <a:alpha val="30000"/>
                </a:srgbClr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Hoja3!$C$19</c:f>
              <c:numCache/>
            </c:numRef>
          </c:val>
          <c:shape val="box"/>
        </c:ser>
        <c:gapWidth val="84"/>
        <c:gapDepth val="53"/>
        <c:shape val="box"/>
        <c:axId val="51002672"/>
        <c:axId val="56370865"/>
      </c:bar3DChart>
      <c:catAx>
        <c:axId val="51002672"/>
        <c:scaling>
          <c:orientation val="minMax"/>
        </c:scaling>
        <c:axPos val="b"/>
        <c:delete val="1"/>
        <c:majorTickMark val="none"/>
        <c:minorTickMark val="none"/>
        <c:tickLblPos val="nextTo"/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</c:scaling>
        <c:axPos val="l"/>
        <c:delete val="1"/>
        <c:majorTickMark val="out"/>
        <c:minorTickMark val="none"/>
        <c:tickLblPos val="nextTo"/>
        <c:crossAx val="510026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25"/>
          <c:y val="0.09925"/>
          <c:w val="0.8565"/>
          <c:h val="0.3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C4BD97">
            <a:alpha val="27000"/>
          </a:srgbClr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28575</xdr:rowOff>
    </xdr:from>
    <xdr:to>
      <xdr:col>2</xdr:col>
      <xdr:colOff>876300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9525</xdr:rowOff>
    </xdr:from>
    <xdr:to>
      <xdr:col>10</xdr:col>
      <xdr:colOff>85725</xdr:colOff>
      <xdr:row>16</xdr:row>
      <xdr:rowOff>85725</xdr:rowOff>
    </xdr:to>
    <xdr:graphicFrame>
      <xdr:nvGraphicFramePr>
        <xdr:cNvPr id="1" name="Gráfico 1"/>
        <xdr:cNvGraphicFramePr/>
      </xdr:nvGraphicFramePr>
      <xdr:xfrm>
        <a:off x="5429250" y="39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2</xdr:row>
      <xdr:rowOff>57150</xdr:rowOff>
    </xdr:from>
    <xdr:to>
      <xdr:col>10</xdr:col>
      <xdr:colOff>476250</xdr:colOff>
      <xdr:row>23</xdr:row>
      <xdr:rowOff>142875</xdr:rowOff>
    </xdr:to>
    <xdr:graphicFrame>
      <xdr:nvGraphicFramePr>
        <xdr:cNvPr id="1" name="Gráfico 1"/>
        <xdr:cNvGraphicFramePr/>
      </xdr:nvGraphicFramePr>
      <xdr:xfrm>
        <a:off x="4772025" y="438150"/>
        <a:ext cx="52006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zoomScale="87" zoomScaleNormal="87" zoomScalePageLayoutView="145" workbookViewId="0" topLeftCell="A1">
      <selection activeCell="T6" sqref="T6:T21"/>
    </sheetView>
  </sheetViews>
  <sheetFormatPr defaultColWidth="11.421875" defaultRowHeight="15"/>
  <cols>
    <col min="1" max="1" width="5.28125" style="0" customWidth="1"/>
    <col min="2" max="2" width="4.140625" style="0" customWidth="1"/>
    <col min="3" max="3" width="35.421875" style="0" customWidth="1"/>
    <col min="4" max="4" width="12.140625" style="0" customWidth="1"/>
    <col min="5" max="5" width="5.28125" style="0" customWidth="1"/>
    <col min="6" max="6" width="5.140625" style="0" customWidth="1"/>
    <col min="7" max="9" width="5.421875" style="0" customWidth="1"/>
    <col min="10" max="10" width="6.140625" style="0" customWidth="1"/>
    <col min="11" max="11" width="5.421875" style="0" customWidth="1"/>
    <col min="12" max="13" width="5.00390625" style="0" customWidth="1"/>
    <col min="14" max="15" width="5.140625" style="0" customWidth="1"/>
    <col min="16" max="16" width="4.140625" style="0" customWidth="1"/>
    <col min="17" max="17" width="4.421875" style="0" customWidth="1"/>
    <col min="18" max="18" width="5.00390625" style="0" customWidth="1"/>
    <col min="19" max="19" width="5.28125" style="0" customWidth="1"/>
    <col min="20" max="20" width="13.8515625" style="27" customWidth="1"/>
    <col min="21" max="21" width="24.57421875" style="0" customWidth="1"/>
  </cols>
  <sheetData>
    <row r="1" spans="3:21" ht="26.25" customHeight="1">
      <c r="C1" s="36" t="s">
        <v>24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3:21" ht="24.75" customHeight="1"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3:21" ht="15">
      <c r="C3" s="50" t="s">
        <v>0</v>
      </c>
      <c r="D3" s="49" t="s">
        <v>1</v>
      </c>
      <c r="E3" s="48" t="s">
        <v>11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35" t="s">
        <v>13</v>
      </c>
      <c r="U3" s="42" t="s">
        <v>12</v>
      </c>
    </row>
    <row r="4" spans="3:21" ht="15">
      <c r="C4" s="50"/>
      <c r="D4" s="4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35"/>
      <c r="U4" s="43"/>
    </row>
    <row r="5" spans="3:21" ht="15">
      <c r="C5" s="50"/>
      <c r="D5" s="49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35"/>
      <c r="U5" s="44"/>
    </row>
    <row r="6" spans="1:21" ht="15">
      <c r="A6" s="18"/>
      <c r="C6" s="6" t="s">
        <v>2</v>
      </c>
      <c r="D6" s="5">
        <v>3</v>
      </c>
      <c r="E6" s="25">
        <v>80</v>
      </c>
      <c r="F6" s="10">
        <v>40</v>
      </c>
      <c r="G6" s="10">
        <v>40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9">
        <f>(E6+F6+G6)/3</f>
        <v>53.333333333333336</v>
      </c>
      <c r="U6" s="1"/>
    </row>
    <row r="7" spans="1:21" ht="15">
      <c r="A7" s="18"/>
      <c r="C7" s="6" t="s">
        <v>25</v>
      </c>
      <c r="D7" s="5">
        <v>4</v>
      </c>
      <c r="E7" s="10">
        <v>40</v>
      </c>
      <c r="F7" s="10">
        <v>10</v>
      </c>
      <c r="G7" s="10">
        <v>60</v>
      </c>
      <c r="H7" s="10">
        <v>20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9">
        <f>(E7+F7+G7+H7)/4</f>
        <v>32.5</v>
      </c>
      <c r="U7" s="1"/>
    </row>
    <row r="8" spans="1:21" ht="15">
      <c r="A8" s="18"/>
      <c r="C8" s="6" t="s">
        <v>3</v>
      </c>
      <c r="D8" s="5">
        <v>7</v>
      </c>
      <c r="E8" s="25">
        <v>80</v>
      </c>
      <c r="F8" s="10">
        <v>40</v>
      </c>
      <c r="G8" s="31">
        <v>0</v>
      </c>
      <c r="H8" s="31">
        <v>0</v>
      </c>
      <c r="I8" s="10">
        <v>50</v>
      </c>
      <c r="J8" s="17">
        <v>90</v>
      </c>
      <c r="K8" s="10">
        <v>40</v>
      </c>
      <c r="L8" s="15"/>
      <c r="M8" s="15"/>
      <c r="N8" s="15"/>
      <c r="O8" s="15"/>
      <c r="P8" s="15"/>
      <c r="Q8" s="15"/>
      <c r="R8" s="15"/>
      <c r="S8" s="15"/>
      <c r="T8" s="9">
        <f>(E8+F8+G8+H8+I8+J8+K8)/7</f>
        <v>42.857142857142854</v>
      </c>
      <c r="U8" s="1"/>
    </row>
    <row r="9" spans="1:21" ht="15">
      <c r="A9" s="18"/>
      <c r="C9" s="6" t="s">
        <v>14</v>
      </c>
      <c r="D9" s="5">
        <v>6</v>
      </c>
      <c r="E9" s="25">
        <v>100</v>
      </c>
      <c r="F9" s="10">
        <v>20</v>
      </c>
      <c r="G9" s="10">
        <v>75</v>
      </c>
      <c r="H9" s="10">
        <v>100</v>
      </c>
      <c r="I9" s="10">
        <v>33</v>
      </c>
      <c r="J9" s="10">
        <v>0</v>
      </c>
      <c r="K9" s="15"/>
      <c r="L9" s="15"/>
      <c r="M9" s="15"/>
      <c r="N9" s="15"/>
      <c r="O9" s="15"/>
      <c r="P9" s="15"/>
      <c r="Q9" s="15"/>
      <c r="R9" s="15"/>
      <c r="S9" s="15"/>
      <c r="T9" s="9">
        <f>(E9+F9+G9+H9+I9+J9)/6</f>
        <v>54.666666666666664</v>
      </c>
      <c r="U9" s="1"/>
    </row>
    <row r="10" spans="1:21" ht="15">
      <c r="A10" s="18"/>
      <c r="C10" s="6" t="s">
        <v>4</v>
      </c>
      <c r="D10" s="5">
        <v>2</v>
      </c>
      <c r="E10" s="10">
        <v>60</v>
      </c>
      <c r="F10" s="10">
        <v>40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9">
        <f>(E10+F10)/2</f>
        <v>50</v>
      </c>
      <c r="U10" s="1"/>
    </row>
    <row r="11" spans="1:21" ht="15">
      <c r="A11" s="18"/>
      <c r="C11" s="6" t="s">
        <v>5</v>
      </c>
      <c r="D11" s="5">
        <v>4</v>
      </c>
      <c r="E11" s="28">
        <v>50</v>
      </c>
      <c r="F11" s="25">
        <v>100</v>
      </c>
      <c r="G11" s="29">
        <v>55</v>
      </c>
      <c r="H11" s="24">
        <v>25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9">
        <f>(E11+F11+G11+H11)/4</f>
        <v>57.5</v>
      </c>
      <c r="U11" s="1"/>
    </row>
    <row r="12" spans="1:21" ht="15">
      <c r="A12" s="18"/>
      <c r="C12" s="6" t="s">
        <v>6</v>
      </c>
      <c r="D12" s="5">
        <v>4</v>
      </c>
      <c r="E12" s="10">
        <v>60</v>
      </c>
      <c r="F12" s="10">
        <v>60</v>
      </c>
      <c r="G12" s="10">
        <v>10</v>
      </c>
      <c r="H12" s="10">
        <v>50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9">
        <f>(E12+F12+G12+H12)/4</f>
        <v>45</v>
      </c>
      <c r="U12" s="1"/>
    </row>
    <row r="13" spans="1:21" ht="15">
      <c r="A13" s="18"/>
      <c r="C13" s="6" t="s">
        <v>15</v>
      </c>
      <c r="D13" s="5">
        <v>6</v>
      </c>
      <c r="E13" s="10">
        <v>50</v>
      </c>
      <c r="F13" s="10">
        <v>60</v>
      </c>
      <c r="G13" s="32">
        <v>60</v>
      </c>
      <c r="H13" s="32">
        <v>10</v>
      </c>
      <c r="I13" s="34">
        <v>100</v>
      </c>
      <c r="J13" s="32">
        <v>30</v>
      </c>
      <c r="K13" s="15"/>
      <c r="L13" s="15"/>
      <c r="M13" s="15"/>
      <c r="N13" s="15"/>
      <c r="O13" s="15"/>
      <c r="P13" s="15"/>
      <c r="Q13" s="15"/>
      <c r="R13" s="15"/>
      <c r="S13" s="15"/>
      <c r="T13" s="9">
        <f>(E13+F13+G13+H13+I13+J13)/6</f>
        <v>51.666666666666664</v>
      </c>
      <c r="U13" s="1"/>
    </row>
    <row r="14" spans="1:21" ht="15">
      <c r="A14" s="18"/>
      <c r="C14" s="6" t="s">
        <v>7</v>
      </c>
      <c r="D14" s="5">
        <v>2</v>
      </c>
      <c r="E14" s="10">
        <v>50</v>
      </c>
      <c r="F14" s="30">
        <v>50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>
        <f>(E14+F14)/2</f>
        <v>50</v>
      </c>
      <c r="U14" s="1" t="s">
        <v>32</v>
      </c>
    </row>
    <row r="15" spans="3:21" ht="15.75" customHeight="1">
      <c r="C15" s="8" t="s">
        <v>16</v>
      </c>
      <c r="D15" s="5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>
        <f>(E15)</f>
        <v>0</v>
      </c>
      <c r="U15" s="1" t="s">
        <v>31</v>
      </c>
    </row>
    <row r="16" spans="1:21" ht="15">
      <c r="A16" s="18"/>
      <c r="C16" s="6" t="s">
        <v>8</v>
      </c>
      <c r="D16" s="5">
        <v>14</v>
      </c>
      <c r="E16" s="11">
        <v>70</v>
      </c>
      <c r="F16" s="11">
        <v>50</v>
      </c>
      <c r="G16" s="19">
        <v>0</v>
      </c>
      <c r="H16" s="11">
        <v>50</v>
      </c>
      <c r="I16" s="17">
        <v>80</v>
      </c>
      <c r="J16" s="11">
        <v>50</v>
      </c>
      <c r="K16" s="11">
        <v>50</v>
      </c>
      <c r="L16" s="17">
        <v>80</v>
      </c>
      <c r="M16" s="11">
        <v>50</v>
      </c>
      <c r="N16" s="19">
        <v>0</v>
      </c>
      <c r="O16" s="19">
        <v>0</v>
      </c>
      <c r="P16" s="11">
        <v>30</v>
      </c>
      <c r="Q16" s="20">
        <v>50</v>
      </c>
      <c r="R16" s="20">
        <v>40</v>
      </c>
      <c r="S16" s="16"/>
      <c r="T16" s="9">
        <f>(E16+F16+G16+H16+I16+J16+K16+L16+M16+N16+O16+P16+Q16+R16)/14</f>
        <v>42.857142857142854</v>
      </c>
      <c r="U16" s="1"/>
    </row>
    <row r="17" spans="1:21" ht="15">
      <c r="A17" s="18"/>
      <c r="C17" s="6" t="s">
        <v>17</v>
      </c>
      <c r="D17" s="5">
        <v>3</v>
      </c>
      <c r="E17" s="10">
        <v>70</v>
      </c>
      <c r="F17" s="31">
        <v>0</v>
      </c>
      <c r="G17" s="10">
        <v>50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9">
        <f>(E17+F17+G17)/3</f>
        <v>40</v>
      </c>
      <c r="U17" s="1"/>
    </row>
    <row r="18" spans="1:21" ht="15">
      <c r="A18" s="18"/>
      <c r="C18" s="6" t="s">
        <v>9</v>
      </c>
      <c r="D18" s="5">
        <v>6</v>
      </c>
      <c r="E18" s="10">
        <v>50</v>
      </c>
      <c r="F18" s="10">
        <v>45</v>
      </c>
      <c r="G18" s="10">
        <v>30</v>
      </c>
      <c r="H18" s="10">
        <v>30</v>
      </c>
      <c r="I18" s="10">
        <v>30</v>
      </c>
      <c r="J18" s="30">
        <v>30</v>
      </c>
      <c r="K18" s="15"/>
      <c r="L18" s="15"/>
      <c r="M18" s="15"/>
      <c r="N18" s="15"/>
      <c r="O18" s="15"/>
      <c r="P18" s="15"/>
      <c r="Q18" s="15"/>
      <c r="R18" s="15"/>
      <c r="S18" s="15"/>
      <c r="T18" s="9">
        <f>(E18+F18+G18+H18+I18+J18)/6</f>
        <v>35.833333333333336</v>
      </c>
      <c r="U18" s="1"/>
    </row>
    <row r="19" spans="1:21" ht="15">
      <c r="A19" s="18"/>
      <c r="C19" s="6" t="s">
        <v>18</v>
      </c>
      <c r="D19" s="5">
        <v>7</v>
      </c>
      <c r="E19" s="10">
        <v>50</v>
      </c>
      <c r="F19" s="10">
        <v>50</v>
      </c>
      <c r="G19" s="10">
        <v>50</v>
      </c>
      <c r="H19" s="10">
        <v>40</v>
      </c>
      <c r="I19" s="10">
        <v>20</v>
      </c>
      <c r="J19" s="28">
        <v>70</v>
      </c>
      <c r="K19" s="10">
        <v>66</v>
      </c>
      <c r="L19" s="15"/>
      <c r="M19" s="15"/>
      <c r="N19" s="15"/>
      <c r="O19" s="15"/>
      <c r="P19" s="15"/>
      <c r="Q19" s="15"/>
      <c r="R19" s="15"/>
      <c r="S19" s="15"/>
      <c r="T19" s="9">
        <f>(E19+F19+G19+H19+I19+J19+K19)/7</f>
        <v>49.42857142857143</v>
      </c>
      <c r="U19" s="1"/>
    </row>
    <row r="20" spans="1:21" ht="15">
      <c r="A20" s="18"/>
      <c r="C20" s="6" t="s">
        <v>19</v>
      </c>
      <c r="D20" s="5">
        <v>3</v>
      </c>
      <c r="E20" s="10">
        <v>14</v>
      </c>
      <c r="F20" s="10">
        <v>45</v>
      </c>
      <c r="G20" s="10">
        <v>10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>
        <f>(E20+F20+G20)/3</f>
        <v>23</v>
      </c>
      <c r="U20" s="3"/>
    </row>
    <row r="21" spans="1:21" ht="15">
      <c r="A21" s="18"/>
      <c r="C21" s="6" t="s">
        <v>10</v>
      </c>
      <c r="D21" s="5">
        <v>5</v>
      </c>
      <c r="E21" s="10">
        <v>50</v>
      </c>
      <c r="F21" s="10">
        <v>45</v>
      </c>
      <c r="G21" s="10">
        <v>50</v>
      </c>
      <c r="H21" s="10">
        <v>40</v>
      </c>
      <c r="I21" s="10">
        <v>10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>
        <f>(E21+F21+G21+H21+I21)/5</f>
        <v>39</v>
      </c>
      <c r="U21" s="1"/>
    </row>
    <row r="22" spans="3:21" ht="15">
      <c r="C22" s="12" t="s">
        <v>20</v>
      </c>
      <c r="D22" s="13">
        <f>SUM(D6:D21)</f>
        <v>76</v>
      </c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14"/>
    </row>
    <row r="23" spans="3:20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6"/>
    </row>
    <row r="24" spans="3:20" ht="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6"/>
    </row>
    <row r="25" spans="3:20" ht="15"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6">
        <f>SUM(T6:T21)/16</f>
        <v>41.72767857142858</v>
      </c>
    </row>
    <row r="26" spans="3:20" ht="12" customHeight="1">
      <c r="C26" s="21" t="s">
        <v>21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6"/>
    </row>
    <row r="27" spans="3:20" ht="11.25" customHeight="1">
      <c r="C27" s="22" t="s">
        <v>22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6"/>
    </row>
    <row r="28" spans="3:20" ht="13.5" customHeight="1">
      <c r="C28" s="23" t="s">
        <v>23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6"/>
    </row>
  </sheetData>
  <sheetProtection/>
  <mergeCells count="7">
    <mergeCell ref="T3:T5"/>
    <mergeCell ref="C1:U2"/>
    <mergeCell ref="U3:U5"/>
    <mergeCell ref="E22:T22"/>
    <mergeCell ref="E3:S4"/>
    <mergeCell ref="D3:D5"/>
    <mergeCell ref="C3:C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3" sqref="B3:C7"/>
    </sheetView>
  </sheetViews>
  <sheetFormatPr defaultColWidth="11.421875" defaultRowHeight="15"/>
  <cols>
    <col min="2" max="2" width="40.140625" style="0" customWidth="1"/>
    <col min="3" max="3" width="17.140625" style="0" customWidth="1"/>
  </cols>
  <sheetData>
    <row r="2" spans="2:3" ht="15">
      <c r="B2" s="51" t="s">
        <v>26</v>
      </c>
      <c r="C2" s="51"/>
    </row>
    <row r="3" spans="2:3" ht="15">
      <c r="B3" t="s">
        <v>27</v>
      </c>
      <c r="C3" s="33">
        <v>0.58</v>
      </c>
    </row>
    <row r="4" spans="2:3" ht="15">
      <c r="B4" t="s">
        <v>33</v>
      </c>
      <c r="C4" s="33">
        <v>0.55</v>
      </c>
    </row>
    <row r="5" spans="2:3" ht="15">
      <c r="B5" t="s">
        <v>29</v>
      </c>
      <c r="C5" s="33">
        <v>0.53</v>
      </c>
    </row>
    <row r="6" spans="2:3" ht="15">
      <c r="B6" t="s">
        <v>28</v>
      </c>
      <c r="C6" s="33">
        <v>0.52</v>
      </c>
    </row>
    <row r="7" spans="2:3" ht="15">
      <c r="B7" t="s">
        <v>30</v>
      </c>
      <c r="C7" s="33">
        <v>0.5</v>
      </c>
    </row>
    <row r="8" ht="15">
      <c r="C8" s="33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9"/>
  <sheetViews>
    <sheetView tabSelected="1" zoomScalePageLayoutView="0" workbookViewId="0" topLeftCell="A2">
      <selection activeCell="K13" sqref="K13"/>
    </sheetView>
  </sheetViews>
  <sheetFormatPr defaultColWidth="11.421875" defaultRowHeight="15"/>
  <cols>
    <col min="2" max="2" width="39.57421875" style="0" customWidth="1"/>
    <col min="3" max="3" width="11.421875" style="0" customWidth="1"/>
  </cols>
  <sheetData>
    <row r="4" spans="2:3" ht="15">
      <c r="B4" s="6" t="s">
        <v>2</v>
      </c>
      <c r="C4" s="33">
        <v>0.53</v>
      </c>
    </row>
    <row r="5" spans="2:3" ht="15">
      <c r="B5" s="6" t="s">
        <v>25</v>
      </c>
      <c r="C5" s="33">
        <v>0.33</v>
      </c>
    </row>
    <row r="6" spans="2:3" ht="15">
      <c r="B6" s="6" t="s">
        <v>3</v>
      </c>
      <c r="C6" s="33">
        <v>0.43</v>
      </c>
    </row>
    <row r="7" spans="2:3" ht="15">
      <c r="B7" s="6" t="s">
        <v>14</v>
      </c>
      <c r="C7" s="33">
        <v>0.55</v>
      </c>
    </row>
    <row r="8" spans="2:3" ht="15">
      <c r="B8" s="6" t="s">
        <v>4</v>
      </c>
      <c r="C8" s="33">
        <v>0.5</v>
      </c>
    </row>
    <row r="9" spans="2:3" ht="15">
      <c r="B9" s="6" t="s">
        <v>5</v>
      </c>
      <c r="C9" s="33">
        <v>0.58</v>
      </c>
    </row>
    <row r="10" spans="2:3" ht="15">
      <c r="B10" s="6" t="s">
        <v>6</v>
      </c>
      <c r="C10" s="33">
        <v>0.45</v>
      </c>
    </row>
    <row r="11" spans="2:3" ht="15">
      <c r="B11" s="6" t="s">
        <v>15</v>
      </c>
      <c r="C11" s="33">
        <v>0.52</v>
      </c>
    </row>
    <row r="12" spans="2:3" ht="15">
      <c r="B12" s="6" t="s">
        <v>7</v>
      </c>
      <c r="C12" s="33">
        <v>0.5</v>
      </c>
    </row>
    <row r="13" spans="2:3" ht="17.25" customHeight="1">
      <c r="B13" s="8" t="s">
        <v>16</v>
      </c>
      <c r="C13" s="33">
        <v>0</v>
      </c>
    </row>
    <row r="14" spans="2:3" ht="15">
      <c r="B14" s="6" t="s">
        <v>8</v>
      </c>
      <c r="C14" s="33">
        <v>0.43</v>
      </c>
    </row>
    <row r="15" spans="2:3" ht="15">
      <c r="B15" s="6" t="s">
        <v>17</v>
      </c>
      <c r="C15" s="33">
        <v>0.4</v>
      </c>
    </row>
    <row r="16" spans="2:3" ht="15">
      <c r="B16" s="6" t="s">
        <v>9</v>
      </c>
      <c r="C16" s="33">
        <v>0.36</v>
      </c>
    </row>
    <row r="17" spans="2:3" ht="15">
      <c r="B17" s="6" t="s">
        <v>18</v>
      </c>
      <c r="C17" s="33">
        <v>0.49</v>
      </c>
    </row>
    <row r="18" spans="2:3" ht="15">
      <c r="B18" s="6" t="s">
        <v>19</v>
      </c>
      <c r="C18" s="33">
        <v>0.23</v>
      </c>
    </row>
    <row r="19" spans="2:3" ht="15">
      <c r="B19" s="6" t="s">
        <v>10</v>
      </c>
      <c r="C19" s="33">
        <v>0.39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UNIDAD_DISTANCIA</dc:creator>
  <cp:keywords/>
  <dc:description/>
  <cp:lastModifiedBy>ISER</cp:lastModifiedBy>
  <cp:lastPrinted>2018-09-26T15:30:58Z</cp:lastPrinted>
  <dcterms:created xsi:type="dcterms:W3CDTF">2017-05-18T19:16:58Z</dcterms:created>
  <dcterms:modified xsi:type="dcterms:W3CDTF">2019-10-08T13:24:55Z</dcterms:modified>
  <cp:category/>
  <cp:version/>
  <cp:contentType/>
  <cp:contentStatus/>
</cp:coreProperties>
</file>